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ode\Downloads\"/>
    </mc:Choice>
  </mc:AlternateContent>
  <xr:revisionPtr revIDLastSave="0" documentId="13_ncr:1_{D6F78EDF-A6EE-4F55-8482-54B9AB369C8A}" xr6:coauthVersionLast="47" xr6:coauthVersionMax="47" xr10:uidLastSave="{00000000-0000-0000-0000-000000000000}"/>
  <bookViews>
    <workbookView xWindow="390" yWindow="390" windowWidth="27030" windowHeight="14640" activeTab="2" xr2:uid="{00000000-000D-0000-FFFF-FFFF00000000}"/>
  </bookViews>
  <sheets>
    <sheet name="RAW" sheetId="1" r:id="rId1"/>
    <sheet name="Pivot" sheetId="2" r:id="rId2"/>
    <sheet name="Goal 5 Score" sheetId="3" r:id="rId3"/>
  </sheets>
  <externalReferences>
    <externalReference r:id="rId4"/>
  </externalReferences>
  <definedNames>
    <definedName name="_xlnm._FilterDatabase" localSheetId="2" hidden="1">'Goal 5 Score'!$A$1:$E$3</definedName>
    <definedName name="_xlcn.WorksheetConnection_RAWA2J6" hidden="1">RAW!$A$2:$J$6</definedName>
  </definedNames>
  <calcPr calcId="191029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Range 1" name="Range 1" connection="WorksheetConnection_RAW!$A$2:$J$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C3" i="3" s="1"/>
  <c r="E3" i="3" s="1"/>
  <c r="B2" i="3"/>
  <c r="C2" i="3"/>
  <c r="E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0EB7FC-AC8A-4763-835C-7F65BAAE6DF8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ECD6077-09AE-498C-B444-50C1B98E26F1}" name="WorksheetConnection_RAW!$A$2:$J$6" type="102" refreshedVersion="7" minRefreshableVersion="5">
    <extLst>
      <ext xmlns:x15="http://schemas.microsoft.com/office/spreadsheetml/2010/11/main" uri="{DE250136-89BD-433C-8126-D09CA5730AF9}">
        <x15:connection id="Range 1" autoDelete="1">
          <x15:rangePr sourceName="_xlcn.WorksheetConnection_RAWA2J6"/>
        </x15:connection>
      </ext>
    </extLst>
  </connection>
</connections>
</file>

<file path=xl/sharedStrings.xml><?xml version="1.0" encoding="utf-8"?>
<sst xmlns="http://schemas.openxmlformats.org/spreadsheetml/2006/main" count="40" uniqueCount="23">
  <si>
    <t/>
  </si>
  <si>
    <t>Household Type</t>
  </si>
  <si>
    <t>Households with at least one adult and one child</t>
  </si>
  <si>
    <t>Households without children</t>
  </si>
  <si>
    <t>Full Name</t>
  </si>
  <si>
    <t>Program ID</t>
  </si>
  <si>
    <t>Inventory Start Date</t>
  </si>
  <si>
    <t>Inventory End Date</t>
  </si>
  <si>
    <t>Days Beds/Units Available</t>
  </si>
  <si>
    <t>Total Bed Inventory</t>
  </si>
  <si>
    <t>Total Unit Inventory</t>
  </si>
  <si>
    <t>Total Possible Bed/Unit Nights</t>
  </si>
  <si>
    <t>2024-03-01</t>
  </si>
  <si>
    <t>2025-03-01</t>
  </si>
  <si>
    <t>Row Labels</t>
  </si>
  <si>
    <t>Grand Total</t>
  </si>
  <si>
    <t>Sum of Total Possible Bed/Unit Nights</t>
  </si>
  <si>
    <t>Project Name</t>
  </si>
  <si>
    <t>Total Bed/Unit Nights Provided</t>
  </si>
  <si>
    <t>Total Possible Beds/Unit Nights</t>
  </si>
  <si>
    <t>Unit Utilization</t>
  </si>
  <si>
    <t>OC Training Agency - Project 1</t>
  </si>
  <si>
    <t>OC Training Agency - Project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</si>
</sst>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0" fontId="0" fillId="2" borderId="0" xfId="0" applyFill="1"/>
    <xf numFmtId="164" fontId="0" fillId="0" borderId="0" xfId="0" applyNumberFormat="1" applyAlignment="1">
      <alignment horizontal="left"/>
    </xf>
  </cellXfs>
  <cellStyles count="2">
    <cellStyle name="Normal" xfId="0" builtinId="0"/>
    <cellStyle name="Percent" xfId="1" builtinId="5"/>
  </cellStyles>
  <dxfs count="1">
    <dxf>
      <alignment wrapText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\Bed%20Utilization%20Procedure\Unit%20Utilization%20-%20Beds_Units%20Provided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194</v>
          </cell>
          <cell r="M3">
            <v>2149</v>
          </cell>
        </row>
        <row r="4">
          <cell r="B4">
            <v>446</v>
          </cell>
          <cell r="M4">
            <v>459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eather Goode" refreshedDate="45828.495350578705" backgroundQuery="1" createdVersion="7" refreshedVersion="7" minRefreshableVersion="3" recordCount="0" supportSubquery="1" supportAdvancedDrill="1" xr:uid="{510BB366-F469-4EE8-96E2-0B5AA5690084}">
  <cacheSource type="external" connectionId="1"/>
  <cacheFields count="2">
    <cacheField name="[Range 1].[Full Name].[Full Name]" caption="Full Name" numFmtId="0" level="1">
      <sharedItems count="2">
        <s v="OC Training Agency - Project 1"/>
        <s v="OC Training Agency - Project 2"/>
      </sharedItems>
    </cacheField>
    <cacheField name="[Measures].[Sum of Total Possible Bed/Unit Nights]" caption="Sum of Total Possible Bed/Unit Nights" numFmtId="0" hierarchy="12" level="32767"/>
  </cacheFields>
  <cacheHierarchies count="13">
    <cacheHierarchy uniqueName="[Range 1].[Full Name]" caption="Full Name" attribute="1" defaultMemberUniqueName="[Range 1].[Full Name].[All]" allUniqueName="[Range 1].[Full Name].[All]" dimensionUniqueName="[Range 1]" displayFolder="" count="2" memberValueDatatype="130" unbalanced="0">
      <fieldsUsage count="2">
        <fieldUsage x="-1"/>
        <fieldUsage x="0"/>
      </fieldsUsage>
    </cacheHierarchy>
    <cacheHierarchy uniqueName="[Range 1].[Program ID]" caption="Program ID" attribute="1" defaultMemberUniqueName="[Range 1].[Program ID].[All]" allUniqueName="[Range 1].[Program ID].[All]" dimensionUniqueName="[Range 1]" displayFolder="" count="0" memberValueDatatype="20" unbalanced="0"/>
    <cacheHierarchy uniqueName="[Range 1].[Inventory Start Date]" caption="Inventory Start Date" attribute="1" defaultMemberUniqueName="[Range 1].[Inventory Start Date].[All]" allUniqueName="[Range 1].[Inventory Start Date].[All]" dimensionUniqueName="[Range 1]" displayFolder="" count="0" memberValueDatatype="130" unbalanced="0"/>
    <cacheHierarchy uniqueName="[Range 1].[Inventory End Date]" caption="Inventory End Date" attribute="1" defaultMemberUniqueName="[Range 1].[Inventory End Date].[All]" allUniqueName="[Range 1].[Inventory End Date].[All]" dimensionUniqueName="[Range 1]" displayFolder="" count="0" memberValueDatatype="130" unbalanced="0"/>
    <cacheHierarchy uniqueName="[Range 1].[Days Beds/Units Available]" caption="Days Beds/Units Available" attribute="1" defaultMemberUniqueName="[Range 1].[Days Beds/Units Available].[All]" allUniqueName="[Range 1].[Days Beds/Units Available].[All]" dimensionUniqueName="[Range 1]" displayFolder="" count="0" memberValueDatatype="20" unbalanced="0"/>
    <cacheHierarchy uniqueName="[Range 1].[Total Bed Inventory]" caption="Total Bed Inventory" attribute="1" defaultMemberUniqueName="[Range 1].[Total Bed Inventory].[All]" allUniqueName="[Range 1].[Total Bed Inventory].[All]" dimensionUniqueName="[Range 1]" displayFolder="" count="0" memberValueDatatype="20" unbalanced="0"/>
    <cacheHierarchy uniqueName="[Range 1].[Total Unit Inventory]" caption="Total Unit Inventory" attribute="1" defaultMemberUniqueName="[Range 1].[Total Unit Inventory].[All]" allUniqueName="[Range 1].[Total Unit Inventory].[All]" dimensionUniqueName="[Range 1]" displayFolder="" count="0" memberValueDatatype="20" unbalanced="0"/>
    <cacheHierarchy uniqueName="[Range 1].[Total Bed Inventory 2]" caption="Total Bed Inventory 2" attribute="1" defaultMemberUniqueName="[Range 1].[Total Bed Inventory 2].[All]" allUniqueName="[Range 1].[Total Bed Inventory 2].[All]" dimensionUniqueName="[Range 1]" displayFolder="" count="0" memberValueDatatype="20" unbalanced="0"/>
    <cacheHierarchy uniqueName="[Range 1].[Total Unit Inventory 2]" caption="Total Unit Inventory 2" attribute="1" defaultMemberUniqueName="[Range 1].[Total Unit Inventory 2].[All]" allUniqueName="[Range 1].[Total Unit Inventory 2].[All]" dimensionUniqueName="[Range 1]" displayFolder="" count="0" memberValueDatatype="20" unbalanced="0"/>
    <cacheHierarchy uniqueName="[Range 1].[Total Possible Bed/Unit Nights]" caption="Total Possible Bed/Unit Nights" attribute="1" defaultMemberUniqueName="[Range 1].[Total Possible Bed/Unit Nights].[All]" allUniqueName="[Range 1].[Total Possible Bed/Unit Nights].[All]" dimensionUniqueName="[Range 1]" displayFolder="" count="0" memberValueDatatype="20" unbalanced="0"/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Total Possible Bed/Unit Nights]" caption="Sum of Total Possible Bed/Unit Nights" measure="1" displayFolder="" measureGroup="Range 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2">
    <dimension measure="1" name="Measures" uniqueName="[Measures]" caption="Measures"/>
    <dimension name="Range 1" uniqueName="[Range 1]" caption="Range 1"/>
  </dimensions>
  <measureGroups count="1">
    <measureGroup name="Range 1" caption="Rang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CB527E-4408-47AF-9954-63BC4F7471DF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6" firstHeaderRow="1" firstDataRow="1" firstDataCol="1"/>
  <pivotFields count="2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um of Total Possible Bed/Unit Nights" fld="1" baseField="0" baseItem="0"/>
  </dataFields>
  <formats count="1">
    <format dxfId="0">
      <pivotArea dataOnly="0" labelOnly="1" outline="0" axis="axisValues" fieldPosition="0"/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RAW!$A$2:$J$6">
        <x15:activeTabTopLevelEntity name="[Ran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workbookViewId="0">
      <selection activeCell="A6" sqref="A6"/>
    </sheetView>
  </sheetViews>
  <sheetFormatPr defaultRowHeight="15" x14ac:dyDescent="0.25"/>
  <cols>
    <col min="1" max="1" width="41.85546875" customWidth="1"/>
    <col min="2" max="6" width="10.7109375" customWidth="1"/>
  </cols>
  <sheetData>
    <row r="1" spans="1:10" x14ac:dyDescent="0.25">
      <c r="A1" t="s">
        <v>0</v>
      </c>
      <c r="B1" t="s">
        <v>0</v>
      </c>
      <c r="C1" t="s">
        <v>0</v>
      </c>
      <c r="D1" t="s">
        <v>0</v>
      </c>
      <c r="E1" t="s">
        <v>1</v>
      </c>
      <c r="F1" t="s">
        <v>2</v>
      </c>
      <c r="G1" t="s">
        <v>2</v>
      </c>
      <c r="H1" t="s">
        <v>3</v>
      </c>
      <c r="I1" t="s">
        <v>3</v>
      </c>
      <c r="J1" t="s">
        <v>0</v>
      </c>
    </row>
    <row r="2" spans="1:10" x14ac:dyDescent="0.25">
      <c r="A2" s="6" t="s">
        <v>4</v>
      </c>
      <c r="B2" s="6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9</v>
      </c>
      <c r="I2" t="s">
        <v>10</v>
      </c>
      <c r="J2" s="6" t="s">
        <v>11</v>
      </c>
    </row>
    <row r="3" spans="1:10" x14ac:dyDescent="0.25">
      <c r="A3" s="2" t="s">
        <v>21</v>
      </c>
      <c r="B3">
        <v>194</v>
      </c>
      <c r="C3" t="s">
        <v>12</v>
      </c>
      <c r="D3" t="s">
        <v>13</v>
      </c>
      <c r="E3">
        <v>365</v>
      </c>
      <c r="H3">
        <v>6</v>
      </c>
      <c r="I3">
        <v>6</v>
      </c>
      <c r="J3" s="3">
        <v>2196</v>
      </c>
    </row>
    <row r="4" spans="1:10" x14ac:dyDescent="0.25">
      <c r="A4" s="2" t="s">
        <v>22</v>
      </c>
      <c r="B4">
        <v>446</v>
      </c>
      <c r="C4" t="s">
        <v>12</v>
      </c>
      <c r="D4" s="7">
        <v>45645</v>
      </c>
      <c r="E4">
        <v>293</v>
      </c>
      <c r="F4">
        <v>6</v>
      </c>
      <c r="G4">
        <v>3</v>
      </c>
      <c r="J4" s="3">
        <v>879</v>
      </c>
    </row>
    <row r="5" spans="1:10" x14ac:dyDescent="0.25">
      <c r="A5" s="2" t="s">
        <v>22</v>
      </c>
      <c r="B5">
        <v>446</v>
      </c>
      <c r="C5" s="7">
        <v>45646</v>
      </c>
      <c r="D5" s="7">
        <v>45682</v>
      </c>
      <c r="E5">
        <v>36</v>
      </c>
      <c r="F5">
        <v>17</v>
      </c>
      <c r="G5">
        <v>5</v>
      </c>
      <c r="J5" s="3">
        <v>180</v>
      </c>
    </row>
    <row r="6" spans="1:10" x14ac:dyDescent="0.25">
      <c r="A6" s="2" t="s">
        <v>22</v>
      </c>
      <c r="B6">
        <v>446</v>
      </c>
      <c r="C6" s="7">
        <v>45683</v>
      </c>
      <c r="D6" t="s">
        <v>13</v>
      </c>
      <c r="E6">
        <v>34</v>
      </c>
      <c r="F6">
        <v>8</v>
      </c>
      <c r="G6">
        <v>2</v>
      </c>
      <c r="J6" s="3">
        <v>68</v>
      </c>
    </row>
  </sheetData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83E0-246E-4381-A39B-3D8C71875DC8}">
  <dimension ref="A3:B6"/>
  <sheetViews>
    <sheetView workbookViewId="0">
      <selection activeCell="B4" sqref="B4:B5"/>
    </sheetView>
  </sheetViews>
  <sheetFormatPr defaultRowHeight="15" x14ac:dyDescent="0.25"/>
  <cols>
    <col min="1" max="1" width="27.85546875" bestFit="1" customWidth="1"/>
    <col min="2" max="2" width="20.140625" bestFit="1" customWidth="1"/>
  </cols>
  <sheetData>
    <row r="3" spans="1:2" ht="30" x14ac:dyDescent="0.25">
      <c r="A3" s="1" t="s">
        <v>14</v>
      </c>
      <c r="B3" s="4" t="s">
        <v>16</v>
      </c>
    </row>
    <row r="4" spans="1:2" x14ac:dyDescent="0.25">
      <c r="A4" s="2" t="s">
        <v>21</v>
      </c>
      <c r="B4" s="3">
        <v>2196</v>
      </c>
    </row>
    <row r="5" spans="1:2" x14ac:dyDescent="0.25">
      <c r="A5" s="2" t="s">
        <v>22</v>
      </c>
      <c r="B5" s="3">
        <v>1127</v>
      </c>
    </row>
    <row r="6" spans="1:2" x14ac:dyDescent="0.25">
      <c r="A6" s="2" t="s">
        <v>15</v>
      </c>
      <c r="B6" s="3">
        <v>3323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CD48-3B9C-47CC-BBDB-AE483D12C81C}">
  <dimension ref="A1:E3"/>
  <sheetViews>
    <sheetView tabSelected="1" workbookViewId="0"/>
  </sheetViews>
  <sheetFormatPr defaultRowHeight="15" x14ac:dyDescent="0.25"/>
  <cols>
    <col min="1" max="1" width="64.140625" customWidth="1"/>
    <col min="2" max="2" width="10.5703125" customWidth="1"/>
    <col min="3" max="3" width="14.5703125" customWidth="1"/>
    <col min="4" max="4" width="10.7109375" customWidth="1"/>
  </cols>
  <sheetData>
    <row r="1" spans="1:5" ht="60" x14ac:dyDescent="0.25">
      <c r="A1" t="s">
        <v>17</v>
      </c>
      <c r="B1" t="s">
        <v>5</v>
      </c>
      <c r="C1" s="4" t="s">
        <v>18</v>
      </c>
      <c r="D1" s="4" t="s">
        <v>19</v>
      </c>
      <c r="E1" t="s">
        <v>20</v>
      </c>
    </row>
    <row r="2" spans="1:5" x14ac:dyDescent="0.25">
      <c r="A2" s="2" t="s">
        <v>21</v>
      </c>
      <c r="B2">
        <f>_xlfn.XLOOKUP(A2,RAW!$A$3:$A$5,RAW!$B$3:$B$5)</f>
        <v>194</v>
      </c>
      <c r="C2">
        <f>_xlfn.XLOOKUP(B2,[1]sheet1!$B$3:$B$4,[1]sheet1!$M$3:$M$4)</f>
        <v>2149</v>
      </c>
      <c r="D2" s="3">
        <v>2196</v>
      </c>
      <c r="E2" s="5">
        <f>C2/D2</f>
        <v>0.97859744990892528</v>
      </c>
    </row>
    <row r="3" spans="1:5" x14ac:dyDescent="0.25">
      <c r="A3" s="2" t="s">
        <v>22</v>
      </c>
      <c r="B3">
        <f>_xlfn.XLOOKUP(A3,RAW!$A$3:$A$5,RAW!$B$3:$B$5)</f>
        <v>446</v>
      </c>
      <c r="C3">
        <f>_xlfn.XLOOKUP(B3,[1]sheet1!$B$3:$B$4,[1]sheet1!$M$3:$M$4)</f>
        <v>459</v>
      </c>
      <c r="D3" s="3">
        <v>1127</v>
      </c>
      <c r="E3" s="5">
        <f>C3/D3</f>
        <v>0.40727595385980481</v>
      </c>
    </row>
  </sheetData>
  <autoFilter ref="A1:E3" xr:uid="{DC4ECD48-3B9C-47CC-BBDB-AE483D12C81C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Pivot</vt:lpstr>
      <vt:lpstr>Goal 5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Goode</dc:creator>
  <cp:lastModifiedBy>Heather Goode</cp:lastModifiedBy>
  <dcterms:created xsi:type="dcterms:W3CDTF">2025-06-20T17:03:18Z</dcterms:created>
  <dcterms:modified xsi:type="dcterms:W3CDTF">2025-07-15T18:24:04Z</dcterms:modified>
</cp:coreProperties>
</file>